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f-my.sharepoint.com/personal/regnskap_doveforbundet_no/Documents/Regnskap/1 Norges Døveforbund/10 NDUF - Norges Døveforbunds Ungdom/"/>
    </mc:Choice>
  </mc:AlternateContent>
  <xr:revisionPtr revIDLastSave="0" documentId="8_{D3CF3223-7CB6-4979-8103-D51114B3D13A}" xr6:coauthVersionLast="45" xr6:coauthVersionMax="45" xr10:uidLastSave="{00000000-0000-0000-0000-000000000000}"/>
  <bookViews>
    <workbookView xWindow="-108" yWindow="-108" windowWidth="23256" windowHeight="12576" xr2:uid="{24CAEDD6-E294-4A3D-A1E8-5CC2E821307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1" l="1"/>
  <c r="K46" i="1" s="1"/>
  <c r="J45" i="1"/>
  <c r="I45" i="1"/>
  <c r="G45" i="1"/>
  <c r="D42" i="1"/>
  <c r="D45" i="1" s="1"/>
  <c r="J27" i="1"/>
  <c r="J46" i="1" s="1"/>
  <c r="I27" i="1"/>
  <c r="I46" i="1" s="1"/>
  <c r="G27" i="1"/>
  <c r="G46" i="1" s="1"/>
  <c r="G48" i="1" s="1"/>
  <c r="D25" i="1"/>
  <c r="D27" i="1" s="1"/>
  <c r="D46" i="1" s="1"/>
  <c r="G19" i="1"/>
  <c r="K18" i="1"/>
  <c r="K19" i="1" s="1"/>
  <c r="J18" i="1"/>
  <c r="I18" i="1"/>
  <c r="H18" i="1"/>
  <c r="G18" i="1"/>
  <c r="D13" i="1"/>
  <c r="D18" i="1" s="1"/>
  <c r="D19" i="1" s="1"/>
  <c r="J10" i="1"/>
  <c r="J19" i="1" s="1"/>
  <c r="J48" i="1" s="1"/>
  <c r="I10" i="1"/>
  <c r="I19" i="1" s="1"/>
  <c r="H10" i="1"/>
  <c r="H19" i="1" s="1"/>
  <c r="G10" i="1"/>
  <c r="D10" i="1"/>
  <c r="D48" i="1" l="1"/>
  <c r="K48" i="1"/>
  <c r="I48" i="1"/>
</calcChain>
</file>

<file path=xl/sharedStrings.xml><?xml version="1.0" encoding="utf-8"?>
<sst xmlns="http://schemas.openxmlformats.org/spreadsheetml/2006/main" count="60" uniqueCount="56">
  <si>
    <t>Avdeling:  NDFU  - Norges Døveforbund Ungdom</t>
  </si>
  <si>
    <t>BUDSJETT</t>
  </si>
  <si>
    <t>Kommentarer</t>
  </si>
  <si>
    <t>REGNSKAP</t>
  </si>
  <si>
    <t>Driftsinntekt</t>
  </si>
  <si>
    <t>Offentlige tilskudd</t>
  </si>
  <si>
    <t>Tilskudd fra BUFDIR</t>
  </si>
  <si>
    <t>Tilskudd fra Frifond LNU</t>
  </si>
  <si>
    <t>Andre offentlige tilskudd</t>
  </si>
  <si>
    <t>Kurstilskudd fra FUNKIS</t>
  </si>
  <si>
    <t>Sum offentlige tilskudd</t>
  </si>
  <si>
    <t>Andre inntekter</t>
  </si>
  <si>
    <t>Deltakeravgift egenandel</t>
  </si>
  <si>
    <t>Medlemskontigent NDFU</t>
  </si>
  <si>
    <t>Arv, bidrag og gaver</t>
  </si>
  <si>
    <t>Kompensasjon spilleautomater</t>
  </si>
  <si>
    <t>Lotteri- og stiftelstilsyn. Slutt fra 2019</t>
  </si>
  <si>
    <t>Andre inntekter, refusjoner</t>
  </si>
  <si>
    <t>Ål fhs (vinter, sommer)</t>
  </si>
  <si>
    <t>Lagt inn her en buffer foreløpig =0</t>
  </si>
  <si>
    <t>Sum andre inntekter</t>
  </si>
  <si>
    <t>Sum driftsinntekt</t>
  </si>
  <si>
    <t>Lønnskostnad</t>
  </si>
  <si>
    <t>Kompensasjonstillegg</t>
  </si>
  <si>
    <t>Styrehonorarer</t>
  </si>
  <si>
    <t>Andre honorar</t>
  </si>
  <si>
    <t>vinter og sommerleir</t>
  </si>
  <si>
    <t>Arbeidsgiveravgift</t>
  </si>
  <si>
    <t>Andel lønn ungdomskons.</t>
  </si>
  <si>
    <t>inkl sos.kostn.</t>
  </si>
  <si>
    <t>Sum lønnskostnad</t>
  </si>
  <si>
    <t>Annen driftskostnad</t>
  </si>
  <si>
    <t>Kjøp PC, utstyr</t>
  </si>
  <si>
    <t>Regnskap og revisjon</t>
  </si>
  <si>
    <t>Andre adm.kostnad</t>
  </si>
  <si>
    <t>Reisekostnader adm</t>
  </si>
  <si>
    <t>Diettkostnader oppgavepl.</t>
  </si>
  <si>
    <t>Kontingenter</t>
  </si>
  <si>
    <t>NDUF's styremøter</t>
  </si>
  <si>
    <t>Døves Kulturdager - deltagelse</t>
  </si>
  <si>
    <t>Andre nordiske møter</t>
  </si>
  <si>
    <t>Nordisk og internasj.møter</t>
  </si>
  <si>
    <t>Ungdomsseminar</t>
  </si>
  <si>
    <t>Barne-ungdoms-juniorleir</t>
  </si>
  <si>
    <t>vinter og sommerl. Og andre.</t>
  </si>
  <si>
    <t>Nordisk og int.ung seminar-/leir</t>
  </si>
  <si>
    <t>Tilskudd Frifond til foreninger</t>
  </si>
  <si>
    <t>5% adm.trekkes fra før utbetaling</t>
  </si>
  <si>
    <t>Andre kostnader - sekkepost</t>
  </si>
  <si>
    <t xml:space="preserve"> </t>
  </si>
  <si>
    <t>Adm.kostnad (overhead)</t>
  </si>
  <si>
    <t>Sum annen driftsk.</t>
  </si>
  <si>
    <t>Sum driftskostnad</t>
  </si>
  <si>
    <t>Årsresultat</t>
  </si>
  <si>
    <t>Budsjett 2020</t>
  </si>
  <si>
    <t>Resultatet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</si>
</sst>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Arial"/>
      <family val="2"/>
      <charset val="1"/>
    </font>
    <font>
      <sz val="7"/>
      <name val="Arial"/>
      <family val="2"/>
      <charset val="1"/>
    </font>
    <font>
      <sz val="11"/>
      <name val="Calibri"/>
      <family val="2"/>
      <charset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CD5B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/>
    <xf numFmtId="38" fontId="2" fillId="2" borderId="0" xfId="0" applyNumberFormat="1" applyFont="1" applyFill="1"/>
    <xf numFmtId="3" fontId="3" fillId="0" borderId="0" xfId="0" applyNumberFormat="1" applyFont="1"/>
    <xf numFmtId="38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38" fontId="4" fillId="3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7" fillId="0" borderId="0" xfId="0" applyFont="1"/>
    <xf numFmtId="38" fontId="4" fillId="0" borderId="0" xfId="0" applyNumberFormat="1" applyFont="1"/>
    <xf numFmtId="38" fontId="5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8" fontId="2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4" fillId="0" borderId="1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8" fontId="9" fillId="0" borderId="0" xfId="0" applyNumberFormat="1" applyFont="1" applyAlignment="1">
      <alignment horizontal="right"/>
    </xf>
    <xf numFmtId="0" fontId="10" fillId="0" borderId="0" xfId="0" applyFont="1"/>
    <xf numFmtId="38" fontId="9" fillId="0" borderId="2" xfId="0" applyNumberFormat="1" applyFont="1" applyBorder="1" applyAlignment="1">
      <alignment horizontal="right"/>
    </xf>
    <xf numFmtId="38" fontId="3" fillId="0" borderId="2" xfId="0" applyNumberFormat="1" applyFont="1" applyBorder="1" applyAlignment="1">
      <alignment horizontal="right"/>
    </xf>
    <xf numFmtId="38" fontId="2" fillId="0" borderId="2" xfId="0" applyNumberFormat="1" applyFont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/>
    <xf numFmtId="0" fontId="7" fillId="4" borderId="3" xfId="0" applyFont="1" applyFill="1" applyBorder="1"/>
    <xf numFmtId="0" fontId="0" fillId="4" borderId="0" xfId="0" applyFill="1"/>
    <xf numFmtId="0" fontId="2" fillId="4" borderId="0" xfId="0" applyFont="1" applyFill="1"/>
    <xf numFmtId="38" fontId="4" fillId="4" borderId="1" xfId="0" applyNumberFormat="1" applyFont="1" applyFill="1" applyBorder="1" applyAlignment="1">
      <alignment horizontal="right"/>
    </xf>
    <xf numFmtId="38" fontId="5" fillId="4" borderId="1" xfId="0" applyNumberFormat="1" applyFont="1" applyFill="1" applyBorder="1" applyAlignment="1">
      <alignment horizontal="right"/>
    </xf>
    <xf numFmtId="3" fontId="3" fillId="5" borderId="0" xfId="0" applyNumberFormat="1" applyFont="1" applyFill="1"/>
    <xf numFmtId="164" fontId="3" fillId="5" borderId="2" xfId="0" applyNumberFormat="1" applyFont="1" applyFill="1" applyBorder="1" applyAlignment="1">
      <alignment horizontal="right"/>
    </xf>
    <xf numFmtId="38" fontId="3" fillId="5" borderId="2" xfId="0" applyNumberFormat="1" applyFont="1" applyFill="1" applyBorder="1" applyAlignment="1">
      <alignment horizontal="right"/>
    </xf>
    <xf numFmtId="38" fontId="2" fillId="5" borderId="2" xfId="0" applyNumberFormat="1" applyFont="1" applyFill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6841-1192-4099-B1D4-B683DAFA830C}">
  <sheetPr>
    <pageSetUpPr fitToPage="1"/>
  </sheetPr>
  <dimension ref="A1:K48"/>
  <sheetViews>
    <sheetView tabSelected="1" workbookViewId="0">
      <selection activeCell="E20" sqref="E20"/>
    </sheetView>
  </sheetViews>
  <sheetFormatPr baseColWidth="10" defaultRowHeight="14.4" x14ac:dyDescent="0.3"/>
  <cols>
    <col min="3" max="3" width="17.77734375" customWidth="1"/>
    <col min="4" max="4" width="15.21875" customWidth="1"/>
  </cols>
  <sheetData>
    <row r="1" spans="1:11" ht="23.4" x14ac:dyDescent="0.45">
      <c r="B1" s="46" t="s">
        <v>54</v>
      </c>
    </row>
    <row r="3" spans="1:11" ht="15.6" x14ac:dyDescent="0.3">
      <c r="A3" s="1" t="s">
        <v>0</v>
      </c>
      <c r="B3" s="2"/>
      <c r="C3" s="3"/>
      <c r="D3" s="4"/>
      <c r="E3" s="3"/>
      <c r="F3" s="3"/>
      <c r="G3" s="5"/>
      <c r="K3" s="6"/>
    </row>
    <row r="4" spans="1:11" ht="15.6" x14ac:dyDescent="0.3">
      <c r="A4" s="7"/>
      <c r="C4" s="8"/>
      <c r="D4" s="9" t="s">
        <v>1</v>
      </c>
      <c r="E4" s="10" t="s">
        <v>2</v>
      </c>
      <c r="F4" s="8"/>
      <c r="G4" s="11" t="s">
        <v>3</v>
      </c>
      <c r="H4" s="11" t="s">
        <v>3</v>
      </c>
      <c r="I4" s="11" t="s">
        <v>3</v>
      </c>
      <c r="J4" s="11" t="s">
        <v>3</v>
      </c>
      <c r="K4" s="12" t="s">
        <v>1</v>
      </c>
    </row>
    <row r="5" spans="1:11" x14ac:dyDescent="0.3">
      <c r="A5" s="13" t="s">
        <v>4</v>
      </c>
      <c r="C5" s="8"/>
      <c r="D5" s="9">
        <v>2020</v>
      </c>
      <c r="E5" s="8"/>
      <c r="F5" s="8"/>
      <c r="G5" s="14">
        <v>42369</v>
      </c>
      <c r="H5" s="14">
        <v>42735</v>
      </c>
      <c r="I5" s="14">
        <v>43100</v>
      </c>
      <c r="J5" s="14">
        <v>43465</v>
      </c>
      <c r="K5" s="12">
        <v>2019</v>
      </c>
    </row>
    <row r="6" spans="1:11" x14ac:dyDescent="0.3">
      <c r="B6" s="15" t="s">
        <v>5</v>
      </c>
      <c r="C6" s="10"/>
      <c r="D6" s="16"/>
      <c r="E6" s="8"/>
      <c r="F6" s="8"/>
      <c r="G6" s="5"/>
      <c r="I6" s="17"/>
      <c r="J6" s="17"/>
      <c r="K6" s="16"/>
    </row>
    <row r="7" spans="1:11" x14ac:dyDescent="0.3">
      <c r="A7">
        <v>3416</v>
      </c>
      <c r="B7" s="18" t="s">
        <v>6</v>
      </c>
      <c r="C7" s="19"/>
      <c r="D7" s="20">
        <v>350000</v>
      </c>
      <c r="E7" s="8"/>
      <c r="F7" s="8"/>
      <c r="G7" s="5">
        <v>335264</v>
      </c>
      <c r="H7" s="21">
        <v>378775</v>
      </c>
      <c r="I7" s="21">
        <v>337726</v>
      </c>
      <c r="J7" s="21">
        <v>362160</v>
      </c>
      <c r="K7" s="20">
        <v>350000</v>
      </c>
    </row>
    <row r="8" spans="1:11" x14ac:dyDescent="0.3">
      <c r="A8">
        <v>3430</v>
      </c>
      <c r="B8" s="18" t="s">
        <v>7</v>
      </c>
      <c r="C8" s="19"/>
      <c r="D8" s="20">
        <v>150000</v>
      </c>
      <c r="E8" s="8"/>
      <c r="F8" s="8"/>
      <c r="G8" s="5">
        <v>142309</v>
      </c>
      <c r="H8" s="21">
        <v>148835</v>
      </c>
      <c r="I8" s="21">
        <v>151891</v>
      </c>
      <c r="J8" s="21">
        <v>151098</v>
      </c>
      <c r="K8" s="20">
        <v>150000</v>
      </c>
    </row>
    <row r="9" spans="1:11" x14ac:dyDescent="0.3">
      <c r="A9">
        <v>3419</v>
      </c>
      <c r="B9" s="18" t="s">
        <v>8</v>
      </c>
      <c r="C9" s="19"/>
      <c r="D9" s="20">
        <v>50000</v>
      </c>
      <c r="E9" s="8" t="s">
        <v>9</v>
      </c>
      <c r="F9" s="8"/>
      <c r="G9" s="5">
        <v>23770.6</v>
      </c>
      <c r="H9" s="21"/>
      <c r="I9" s="21"/>
      <c r="J9" s="21"/>
      <c r="K9" s="20">
        <v>50000</v>
      </c>
    </row>
    <row r="10" spans="1:11" x14ac:dyDescent="0.3">
      <c r="B10" s="15" t="s">
        <v>10</v>
      </c>
      <c r="C10" s="10"/>
      <c r="D10" s="22">
        <f>SUM(D7:D9)</f>
        <v>550000</v>
      </c>
      <c r="E10" s="23"/>
      <c r="F10" s="23"/>
      <c r="G10" s="24">
        <f>SUM(G7:G9)</f>
        <v>501343.6</v>
      </c>
      <c r="H10" s="24">
        <f>SUM(H7:H9)</f>
        <v>527610</v>
      </c>
      <c r="I10" s="24">
        <f>SUM(I7:I9)</f>
        <v>489617</v>
      </c>
      <c r="J10" s="24">
        <f>SUM(J7:J9)</f>
        <v>513258</v>
      </c>
      <c r="K10" s="22">
        <v>550000</v>
      </c>
    </row>
    <row r="11" spans="1:11" x14ac:dyDescent="0.3">
      <c r="B11" s="15" t="s">
        <v>11</v>
      </c>
      <c r="C11" s="10"/>
      <c r="D11" s="23"/>
      <c r="E11" s="8"/>
      <c r="F11" s="8"/>
      <c r="G11" s="5"/>
      <c r="H11" s="25"/>
      <c r="I11" s="25"/>
      <c r="J11" s="25"/>
      <c r="K11" s="23"/>
    </row>
    <row r="12" spans="1:11" x14ac:dyDescent="0.3">
      <c r="A12">
        <v>3205</v>
      </c>
      <c r="B12" t="s">
        <v>12</v>
      </c>
      <c r="C12" s="8"/>
      <c r="D12" s="20">
        <v>100000</v>
      </c>
      <c r="E12" s="8"/>
      <c r="F12" s="8"/>
      <c r="G12" s="5">
        <v>71117.679999999993</v>
      </c>
      <c r="H12" s="21">
        <v>176916.34</v>
      </c>
      <c r="I12" s="21">
        <v>31570</v>
      </c>
      <c r="J12" s="21">
        <v>70031</v>
      </c>
      <c r="K12" s="20">
        <v>100000</v>
      </c>
    </row>
    <row r="13" spans="1:11" x14ac:dyDescent="0.3">
      <c r="A13" s="26">
        <v>3911</v>
      </c>
      <c r="B13" s="26" t="s">
        <v>13</v>
      </c>
      <c r="C13" s="27"/>
      <c r="D13" s="28">
        <f>50000</f>
        <v>50000</v>
      </c>
      <c r="E13" s="8"/>
      <c r="F13" s="8"/>
      <c r="G13" s="5"/>
      <c r="H13" s="21"/>
      <c r="I13" s="21"/>
      <c r="J13" s="21"/>
      <c r="K13" s="20"/>
    </row>
    <row r="14" spans="1:11" x14ac:dyDescent="0.3">
      <c r="A14">
        <v>3920</v>
      </c>
      <c r="B14" t="s">
        <v>14</v>
      </c>
      <c r="C14" s="8"/>
      <c r="D14" s="20"/>
      <c r="E14" s="8"/>
      <c r="F14" s="8"/>
      <c r="G14" s="5"/>
      <c r="H14" s="21">
        <v>66266</v>
      </c>
      <c r="I14" s="21">
        <v>25000</v>
      </c>
      <c r="J14" s="21"/>
      <c r="K14" s="20"/>
    </row>
    <row r="15" spans="1:11" x14ac:dyDescent="0.3">
      <c r="A15">
        <v>3940</v>
      </c>
      <c r="B15" t="s">
        <v>15</v>
      </c>
      <c r="C15" s="8"/>
      <c r="D15" s="20">
        <v>0</v>
      </c>
      <c r="E15" s="29" t="s">
        <v>16</v>
      </c>
      <c r="F15" s="8"/>
      <c r="G15" s="21">
        <v>189448</v>
      </c>
      <c r="H15" s="21">
        <v>189448</v>
      </c>
      <c r="I15" s="21">
        <v>189448</v>
      </c>
      <c r="J15" s="21">
        <v>189448</v>
      </c>
      <c r="K15" s="20">
        <v>180000</v>
      </c>
    </row>
    <row r="16" spans="1:11" x14ac:dyDescent="0.3">
      <c r="A16">
        <v>3990</v>
      </c>
      <c r="B16" t="s">
        <v>17</v>
      </c>
      <c r="C16" s="8"/>
      <c r="D16" s="20">
        <v>150000</v>
      </c>
      <c r="E16" s="8" t="s">
        <v>18</v>
      </c>
      <c r="F16" s="8"/>
      <c r="G16" s="5">
        <v>161145.59</v>
      </c>
      <c r="H16" s="21">
        <v>417918.25</v>
      </c>
      <c r="I16" s="21">
        <v>143394.9</v>
      </c>
      <c r="J16" s="21">
        <v>655096.61</v>
      </c>
      <c r="K16" s="20">
        <v>150000</v>
      </c>
    </row>
    <row r="17" spans="1:11" x14ac:dyDescent="0.3">
      <c r="A17">
        <v>3991</v>
      </c>
      <c r="B17" s="18" t="s">
        <v>55</v>
      </c>
      <c r="C17" s="19"/>
      <c r="D17" s="30">
        <v>130000</v>
      </c>
      <c r="E17" s="27" t="s">
        <v>19</v>
      </c>
      <c r="F17" s="8"/>
      <c r="G17" s="42">
        <v>155403.88</v>
      </c>
      <c r="H17" s="43">
        <v>-90352.31</v>
      </c>
      <c r="I17" s="44">
        <v>57756.3</v>
      </c>
      <c r="J17" s="44">
        <v>6852.87</v>
      </c>
      <c r="K17" s="45">
        <v>0</v>
      </c>
    </row>
    <row r="18" spans="1:11" x14ac:dyDescent="0.3">
      <c r="B18" s="15" t="s">
        <v>20</v>
      </c>
      <c r="C18" s="10"/>
      <c r="D18" s="23">
        <f>SUM(D12:D17)</f>
        <v>430000</v>
      </c>
      <c r="E18" s="23"/>
      <c r="F18" s="23"/>
      <c r="G18" s="25">
        <f>SUM(G12:G17)</f>
        <v>577115.15</v>
      </c>
      <c r="H18" s="25">
        <f>SUM(H12:H17)</f>
        <v>760196.28</v>
      </c>
      <c r="I18" s="25">
        <f>SUM(I12:I17)</f>
        <v>447169.2</v>
      </c>
      <c r="J18" s="25">
        <f>SUM(J12:J17)</f>
        <v>921428.47999999998</v>
      </c>
      <c r="K18" s="23">
        <f>SUM(K12:K17)</f>
        <v>430000</v>
      </c>
    </row>
    <row r="19" spans="1:11" x14ac:dyDescent="0.3">
      <c r="B19" s="33" t="s">
        <v>21</v>
      </c>
      <c r="C19" s="10"/>
      <c r="D19" s="22">
        <f>D10+D18</f>
        <v>980000</v>
      </c>
      <c r="E19" s="23"/>
      <c r="F19" s="23"/>
      <c r="G19" s="24">
        <f>G10+G18</f>
        <v>1078458.75</v>
      </c>
      <c r="H19" s="24">
        <f>H10+H18</f>
        <v>1287806.28</v>
      </c>
      <c r="I19" s="24">
        <f>I10+I18</f>
        <v>936786.2</v>
      </c>
      <c r="J19" s="24">
        <f>J10+J18</f>
        <v>1434686.48</v>
      </c>
      <c r="K19" s="22">
        <f>K10+K18</f>
        <v>980000</v>
      </c>
    </row>
    <row r="20" spans="1:11" x14ac:dyDescent="0.3">
      <c r="B20" s="33"/>
      <c r="C20" s="10"/>
      <c r="D20" s="23"/>
      <c r="E20" s="23"/>
      <c r="F20" s="23"/>
      <c r="G20" s="5"/>
      <c r="H20" s="25"/>
      <c r="K20" s="23"/>
    </row>
    <row r="21" spans="1:11" x14ac:dyDescent="0.3">
      <c r="A21" s="33" t="s">
        <v>22</v>
      </c>
      <c r="C21" s="8"/>
      <c r="D21" s="20"/>
      <c r="E21" s="8"/>
      <c r="F21" s="8"/>
      <c r="G21" s="5"/>
      <c r="H21" s="21"/>
      <c r="K21" s="20"/>
    </row>
    <row r="22" spans="1:11" x14ac:dyDescent="0.3">
      <c r="A22" s="34">
        <v>5080</v>
      </c>
      <c r="B22" t="s">
        <v>23</v>
      </c>
      <c r="C22" s="8"/>
      <c r="D22" s="20">
        <v>0</v>
      </c>
      <c r="E22" s="8"/>
      <c r="F22" s="8"/>
      <c r="G22" s="5">
        <v>2862</v>
      </c>
      <c r="H22" s="21">
        <v>0</v>
      </c>
      <c r="I22" s="21">
        <v>0</v>
      </c>
      <c r="J22" s="21"/>
      <c r="K22" s="20">
        <v>0</v>
      </c>
    </row>
    <row r="23" spans="1:11" x14ac:dyDescent="0.3">
      <c r="A23">
        <v>5330</v>
      </c>
      <c r="B23" t="s">
        <v>24</v>
      </c>
      <c r="C23" s="8"/>
      <c r="D23" s="20">
        <v>17500</v>
      </c>
      <c r="E23" s="8"/>
      <c r="F23" s="8"/>
      <c r="G23" s="5">
        <v>13000</v>
      </c>
      <c r="H23" s="21">
        <v>16750</v>
      </c>
      <c r="I23" s="21">
        <v>12750</v>
      </c>
      <c r="J23" s="21">
        <v>120500</v>
      </c>
      <c r="K23" s="20">
        <v>17500</v>
      </c>
    </row>
    <row r="24" spans="1:11" x14ac:dyDescent="0.3">
      <c r="A24">
        <v>5360</v>
      </c>
      <c r="B24" t="s">
        <v>25</v>
      </c>
      <c r="C24" s="8"/>
      <c r="D24" s="20">
        <v>70000</v>
      </c>
      <c r="E24" s="8" t="s">
        <v>26</v>
      </c>
      <c r="F24" s="8"/>
      <c r="G24" s="5">
        <v>86000</v>
      </c>
      <c r="H24" s="21">
        <v>127500</v>
      </c>
      <c r="I24" s="21">
        <v>91500</v>
      </c>
      <c r="J24" s="21">
        <v>330000</v>
      </c>
      <c r="K24" s="20">
        <v>70000</v>
      </c>
    </row>
    <row r="25" spans="1:11" x14ac:dyDescent="0.3">
      <c r="A25">
        <v>5410</v>
      </c>
      <c r="B25" t="s">
        <v>27</v>
      </c>
      <c r="C25" s="8"/>
      <c r="D25" s="20">
        <f>40000*0.141</f>
        <v>5639.9999999999991</v>
      </c>
      <c r="E25" s="8"/>
      <c r="F25" s="8"/>
      <c r="G25" s="5">
        <v>14695.62</v>
      </c>
      <c r="H25" s="21">
        <v>20057.25</v>
      </c>
      <c r="I25" s="21">
        <v>14699.25</v>
      </c>
      <c r="J25" s="21">
        <v>16990.5</v>
      </c>
      <c r="K25" s="20">
        <v>5639.9999999999991</v>
      </c>
    </row>
    <row r="26" spans="1:11" x14ac:dyDescent="0.3">
      <c r="A26">
        <v>5380</v>
      </c>
      <c r="B26" s="18" t="s">
        <v>28</v>
      </c>
      <c r="C26" s="19"/>
      <c r="D26" s="20">
        <v>270000</v>
      </c>
      <c r="E26" s="8" t="s">
        <v>29</v>
      </c>
      <c r="F26" s="8"/>
      <c r="G26" s="5">
        <v>270000</v>
      </c>
      <c r="H26" s="21">
        <v>260000</v>
      </c>
      <c r="I26" s="21">
        <v>270000</v>
      </c>
      <c r="J26" s="21">
        <v>270000</v>
      </c>
      <c r="K26" s="20">
        <v>270000</v>
      </c>
    </row>
    <row r="27" spans="1:11" x14ac:dyDescent="0.3">
      <c r="B27" s="33" t="s">
        <v>30</v>
      </c>
      <c r="C27" s="10"/>
      <c r="D27" s="22">
        <f>SUM(D22:D26)</f>
        <v>363140</v>
      </c>
      <c r="E27" s="23"/>
      <c r="F27" s="23"/>
      <c r="G27" s="24">
        <f>SUM(G22:G26)</f>
        <v>386557.62</v>
      </c>
      <c r="H27" s="24">
        <v>424307.25</v>
      </c>
      <c r="I27" s="24">
        <f>SUM(I23:I26)</f>
        <v>388949.25</v>
      </c>
      <c r="J27" s="24">
        <f>SUM(J23:J26)</f>
        <v>737490.5</v>
      </c>
      <c r="K27" s="22">
        <v>363140</v>
      </c>
    </row>
    <row r="28" spans="1:11" x14ac:dyDescent="0.3">
      <c r="A28" s="13" t="s">
        <v>31</v>
      </c>
      <c r="C28" s="8"/>
      <c r="D28" s="20"/>
      <c r="E28" s="8"/>
      <c r="F28" s="8"/>
      <c r="G28" s="5"/>
      <c r="H28" s="21"/>
      <c r="I28" s="21"/>
      <c r="J28" s="21"/>
      <c r="K28" s="20"/>
    </row>
    <row r="29" spans="1:11" x14ac:dyDescent="0.3">
      <c r="A29" s="35">
        <v>6540</v>
      </c>
      <c r="B29" t="s">
        <v>32</v>
      </c>
      <c r="C29" s="8"/>
      <c r="D29" s="20">
        <v>0</v>
      </c>
      <c r="E29" s="8"/>
      <c r="F29" s="8"/>
      <c r="G29" s="5">
        <v>0</v>
      </c>
      <c r="H29" s="21">
        <v>8590</v>
      </c>
      <c r="I29" s="21">
        <v>998</v>
      </c>
      <c r="J29" s="21"/>
      <c r="K29" s="20">
        <v>0</v>
      </c>
    </row>
    <row r="30" spans="1:11" x14ac:dyDescent="0.3">
      <c r="A30">
        <v>6728</v>
      </c>
      <c r="B30" s="18" t="s">
        <v>33</v>
      </c>
      <c r="C30" s="19"/>
      <c r="D30" s="20">
        <v>60000</v>
      </c>
      <c r="E30" s="8"/>
      <c r="F30" s="8"/>
      <c r="G30" s="5">
        <v>60000</v>
      </c>
      <c r="H30" s="21">
        <v>60000</v>
      </c>
      <c r="I30" s="21">
        <v>60000</v>
      </c>
      <c r="J30" s="21">
        <v>60000</v>
      </c>
      <c r="K30" s="20">
        <v>60000</v>
      </c>
    </row>
    <row r="31" spans="1:11" x14ac:dyDescent="0.3">
      <c r="A31">
        <v>6990</v>
      </c>
      <c r="B31" t="s">
        <v>34</v>
      </c>
      <c r="C31" s="8"/>
      <c r="D31" s="20">
        <v>760</v>
      </c>
      <c r="E31" s="8"/>
      <c r="F31" s="8"/>
      <c r="G31" s="5">
        <v>15850.83</v>
      </c>
      <c r="H31" s="21"/>
      <c r="I31" s="21"/>
      <c r="J31" s="21">
        <v>7599.4299999999994</v>
      </c>
      <c r="K31" s="20">
        <v>760</v>
      </c>
    </row>
    <row r="32" spans="1:11" x14ac:dyDescent="0.3">
      <c r="A32">
        <v>7120</v>
      </c>
      <c r="B32" s="18" t="s">
        <v>35</v>
      </c>
      <c r="C32" s="19"/>
      <c r="D32" s="20">
        <v>15000</v>
      </c>
      <c r="E32" s="8"/>
      <c r="F32" s="8"/>
      <c r="G32" s="5">
        <v>13064</v>
      </c>
      <c r="H32" s="21">
        <v>20335.599999999999</v>
      </c>
      <c r="I32" s="21">
        <v>1189</v>
      </c>
      <c r="J32" s="21">
        <v>220.08</v>
      </c>
      <c r="K32" s="20">
        <v>15000</v>
      </c>
    </row>
    <row r="33" spans="1:11" x14ac:dyDescent="0.3">
      <c r="A33">
        <v>7150</v>
      </c>
      <c r="B33" s="18" t="s">
        <v>36</v>
      </c>
      <c r="C33" s="19"/>
      <c r="D33" s="20">
        <v>6000</v>
      </c>
      <c r="E33" s="8"/>
      <c r="F33" s="8"/>
      <c r="G33">
        <v>14705</v>
      </c>
      <c r="H33" s="21">
        <v>1783</v>
      </c>
      <c r="I33" s="21">
        <v>0</v>
      </c>
      <c r="J33" s="21">
        <v>5381</v>
      </c>
      <c r="K33" s="20">
        <v>6000</v>
      </c>
    </row>
    <row r="34" spans="1:11" x14ac:dyDescent="0.3">
      <c r="A34">
        <v>7410</v>
      </c>
      <c r="B34" t="s">
        <v>37</v>
      </c>
      <c r="C34" s="8"/>
      <c r="D34" s="20">
        <v>7000</v>
      </c>
      <c r="E34" s="8"/>
      <c r="F34" s="8"/>
      <c r="G34" s="5">
        <v>5363.49</v>
      </c>
      <c r="H34" s="21">
        <v>6666.91</v>
      </c>
      <c r="I34" s="21">
        <v>6620.36</v>
      </c>
      <c r="J34" s="21">
        <v>16454.54</v>
      </c>
      <c r="K34" s="20">
        <v>7000</v>
      </c>
    </row>
    <row r="35" spans="1:11" x14ac:dyDescent="0.3">
      <c r="A35">
        <v>7722</v>
      </c>
      <c r="B35" s="18" t="s">
        <v>38</v>
      </c>
      <c r="C35" s="19"/>
      <c r="D35" s="20">
        <v>20000</v>
      </c>
      <c r="E35" s="8"/>
      <c r="F35" s="8"/>
      <c r="G35" s="5">
        <v>22068.35</v>
      </c>
      <c r="H35" s="21">
        <v>28200.31</v>
      </c>
      <c r="I35" s="21">
        <v>7879.96</v>
      </c>
      <c r="J35" s="21">
        <v>10628.53</v>
      </c>
      <c r="K35" s="20">
        <v>20000</v>
      </c>
    </row>
    <row r="36" spans="1:11" x14ac:dyDescent="0.3">
      <c r="A36">
        <v>7728</v>
      </c>
      <c r="B36" s="18" t="s">
        <v>39</v>
      </c>
      <c r="C36" s="19"/>
      <c r="D36" s="20">
        <v>15000</v>
      </c>
      <c r="E36" s="8"/>
      <c r="F36" s="8"/>
      <c r="G36" s="5">
        <v>13900.6</v>
      </c>
      <c r="H36" s="21">
        <v>13615</v>
      </c>
      <c r="I36" s="21">
        <v>42710.06</v>
      </c>
      <c r="J36" s="21">
        <v>11000</v>
      </c>
      <c r="K36" s="20">
        <v>15000</v>
      </c>
    </row>
    <row r="37" spans="1:11" x14ac:dyDescent="0.3">
      <c r="A37">
        <v>7741</v>
      </c>
      <c r="B37" s="18" t="s">
        <v>40</v>
      </c>
      <c r="C37" s="19"/>
      <c r="D37" s="20">
        <v>20000</v>
      </c>
      <c r="E37" s="8"/>
      <c r="F37" s="8"/>
      <c r="G37" s="5"/>
      <c r="H37" s="21">
        <v>3208</v>
      </c>
      <c r="I37" s="21">
        <v>9110.7800000000007</v>
      </c>
      <c r="J37" s="21">
        <v>23871.360000000001</v>
      </c>
      <c r="K37" s="20">
        <v>20000</v>
      </c>
    </row>
    <row r="38" spans="1:11" x14ac:dyDescent="0.3">
      <c r="A38">
        <v>7759</v>
      </c>
      <c r="B38" s="18" t="s">
        <v>41</v>
      </c>
      <c r="C38" s="19"/>
      <c r="D38" s="20">
        <v>15000</v>
      </c>
      <c r="E38" s="8"/>
      <c r="F38" s="8"/>
      <c r="G38" s="5">
        <v>158744.65</v>
      </c>
      <c r="H38" s="21">
        <v>5931</v>
      </c>
      <c r="I38" s="21">
        <v>4143.04</v>
      </c>
      <c r="J38" s="21">
        <v>6690.4</v>
      </c>
      <c r="K38" s="20">
        <v>15000</v>
      </c>
    </row>
    <row r="39" spans="1:11" x14ac:dyDescent="0.3">
      <c r="A39">
        <v>7773</v>
      </c>
      <c r="B39" s="18" t="s">
        <v>42</v>
      </c>
      <c r="C39" s="19"/>
      <c r="D39" s="20">
        <v>50000</v>
      </c>
      <c r="E39" s="8"/>
      <c r="F39" s="8"/>
      <c r="G39" s="5">
        <v>2217.0700000000002</v>
      </c>
      <c r="H39" s="21">
        <v>695</v>
      </c>
      <c r="I39" s="21">
        <v>13165.02</v>
      </c>
      <c r="J39" s="21">
        <v>7341.83</v>
      </c>
      <c r="K39" s="20">
        <v>50000</v>
      </c>
    </row>
    <row r="40" spans="1:11" x14ac:dyDescent="0.3">
      <c r="A40">
        <v>7774</v>
      </c>
      <c r="B40" s="18" t="s">
        <v>43</v>
      </c>
      <c r="C40" s="19"/>
      <c r="D40" s="20">
        <v>75000</v>
      </c>
      <c r="E40" s="8" t="s">
        <v>44</v>
      </c>
      <c r="F40" s="8"/>
      <c r="G40" s="5">
        <v>70566</v>
      </c>
      <c r="H40" s="21">
        <v>60031.12</v>
      </c>
      <c r="I40" s="21">
        <v>36242</v>
      </c>
      <c r="J40" s="21">
        <v>24603.9</v>
      </c>
      <c r="K40" s="20">
        <v>75000</v>
      </c>
    </row>
    <row r="41" spans="1:11" x14ac:dyDescent="0.3">
      <c r="A41">
        <v>7775</v>
      </c>
      <c r="B41" s="18" t="s">
        <v>45</v>
      </c>
      <c r="C41" s="19"/>
      <c r="D41" s="20">
        <v>50000</v>
      </c>
      <c r="E41" s="8"/>
      <c r="F41" s="8"/>
      <c r="G41" s="5">
        <v>31208.240000000002</v>
      </c>
      <c r="H41" s="21">
        <v>359940.29</v>
      </c>
      <c r="I41" s="21">
        <v>76799.58</v>
      </c>
      <c r="J41" s="21">
        <v>114912.97</v>
      </c>
      <c r="K41" s="20">
        <v>50000</v>
      </c>
    </row>
    <row r="42" spans="1:11" x14ac:dyDescent="0.3">
      <c r="A42">
        <v>7792</v>
      </c>
      <c r="B42" s="18" t="s">
        <v>46</v>
      </c>
      <c r="C42" s="19"/>
      <c r="D42" s="20">
        <f>D8*0.95</f>
        <v>142500</v>
      </c>
      <c r="E42" s="8" t="s">
        <v>47</v>
      </c>
      <c r="F42" s="8"/>
      <c r="G42" s="5">
        <v>135311.32999999999</v>
      </c>
      <c r="H42" s="21">
        <v>144743.25</v>
      </c>
      <c r="I42" s="21">
        <v>144296.45000000001</v>
      </c>
      <c r="J42" s="21">
        <v>143543</v>
      </c>
      <c r="K42" s="20">
        <v>142500</v>
      </c>
    </row>
    <row r="43" spans="1:11" x14ac:dyDescent="0.3">
      <c r="A43">
        <v>7799</v>
      </c>
      <c r="B43" s="18" t="s">
        <v>48</v>
      </c>
      <c r="C43" s="19"/>
      <c r="D43" s="20">
        <v>5600</v>
      </c>
      <c r="E43" s="8" t="s">
        <v>49</v>
      </c>
      <c r="F43" s="8"/>
      <c r="G43" s="5">
        <v>13902</v>
      </c>
      <c r="H43" s="21">
        <v>32381</v>
      </c>
      <c r="I43" s="21">
        <v>10681</v>
      </c>
      <c r="J43" s="21">
        <v>129948.94</v>
      </c>
      <c r="K43" s="20">
        <v>5600</v>
      </c>
    </row>
    <row r="44" spans="1:11" x14ac:dyDescent="0.3">
      <c r="A44">
        <v>6999</v>
      </c>
      <c r="B44" t="s">
        <v>50</v>
      </c>
      <c r="C44" s="8"/>
      <c r="D44" s="32">
        <v>135000</v>
      </c>
      <c r="E44" s="8"/>
      <c r="F44" s="8"/>
      <c r="G44" s="5">
        <v>135000</v>
      </c>
      <c r="H44" s="31">
        <v>135000</v>
      </c>
      <c r="I44" s="31">
        <v>135000</v>
      </c>
      <c r="J44" s="31">
        <v>135000</v>
      </c>
      <c r="K44" s="32">
        <v>135000</v>
      </c>
    </row>
    <row r="45" spans="1:11" x14ac:dyDescent="0.3">
      <c r="B45" s="33" t="s">
        <v>51</v>
      </c>
      <c r="C45" s="10"/>
      <c r="D45" s="23">
        <f>SUM(D30:D44)</f>
        <v>616860</v>
      </c>
      <c r="E45" s="23"/>
      <c r="F45" s="23"/>
      <c r="G45" s="25">
        <f>SUM(G29:G44)</f>
        <v>691901.56</v>
      </c>
      <c r="H45" s="25">
        <v>863499.23</v>
      </c>
      <c r="I45" s="25">
        <f>SUM(I30:I44)</f>
        <v>547837.25</v>
      </c>
      <c r="J45" s="25">
        <f>SUM(J30:J44)</f>
        <v>697195.98</v>
      </c>
      <c r="K45" s="23">
        <f>SUM(K30:K44)</f>
        <v>616860</v>
      </c>
    </row>
    <row r="46" spans="1:11" x14ac:dyDescent="0.3">
      <c r="B46" s="33" t="s">
        <v>52</v>
      </c>
      <c r="C46" s="10"/>
      <c r="D46" s="22">
        <f>D27+D45</f>
        <v>980000</v>
      </c>
      <c r="E46" s="23"/>
      <c r="F46" s="23"/>
      <c r="G46" s="24">
        <f>G27+G45</f>
        <v>1078459.1800000002</v>
      </c>
      <c r="H46" s="24">
        <v>1287806.48</v>
      </c>
      <c r="I46" s="24">
        <f>I27+I45</f>
        <v>936786.5</v>
      </c>
      <c r="J46" s="24">
        <f>J27+J45</f>
        <v>1434686.48</v>
      </c>
      <c r="K46" s="22">
        <f>K27+K45</f>
        <v>980000</v>
      </c>
    </row>
    <row r="47" spans="1:11" x14ac:dyDescent="0.3">
      <c r="C47" s="8"/>
      <c r="D47" s="20"/>
      <c r="E47" s="23"/>
      <c r="F47" s="23"/>
      <c r="G47" s="36"/>
      <c r="I47" s="21"/>
      <c r="J47" s="21"/>
      <c r="K47" s="20"/>
    </row>
    <row r="48" spans="1:11" x14ac:dyDescent="0.3">
      <c r="A48" s="37" t="s">
        <v>53</v>
      </c>
      <c r="B48" s="38"/>
      <c r="C48" s="39"/>
      <c r="D48" s="40">
        <f>D19-D46</f>
        <v>0</v>
      </c>
      <c r="E48" s="23"/>
      <c r="F48" s="23"/>
      <c r="G48" s="41">
        <f>G19-G46</f>
        <v>-0.43000000016763806</v>
      </c>
      <c r="H48" s="41">
        <v>-0.31000000005587902</v>
      </c>
      <c r="I48" s="41">
        <f>I19-I46</f>
        <v>-0.30000000004656613</v>
      </c>
      <c r="J48" s="41">
        <f>J19-J46</f>
        <v>0</v>
      </c>
      <c r="K48" s="40">
        <f>K19-K46</f>
        <v>0</v>
      </c>
    </row>
  </sheetData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E7125A8748D040BB9D5FB0D4258D8A" ma:contentTypeVersion="10" ma:contentTypeDescription="Opprett et nytt dokument." ma:contentTypeScope="" ma:versionID="03bb49fd3f8cafa746dbc3a5b90e7080">
  <xsd:schema xmlns:xsd="http://www.w3.org/2001/XMLSchema" xmlns:xs="http://www.w3.org/2001/XMLSchema" xmlns:p="http://schemas.microsoft.com/office/2006/metadata/properties" xmlns:ns2="d207772e-48d6-4694-8080-d627019176be" xmlns:ns3="cad90a9c-8ec0-4107-bb7f-1fa549473d9b" targetNamespace="http://schemas.microsoft.com/office/2006/metadata/properties" ma:root="true" ma:fieldsID="ceda9f7a86db74756ba965cf8f37067f" ns2:_="" ns3:_="">
    <xsd:import namespace="d207772e-48d6-4694-8080-d627019176be"/>
    <xsd:import namespace="cad90a9c-8ec0-4107-bb7f-1fa549473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7772e-48d6-4694-8080-d62701917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90a9c-8ec0-4107-bb7f-1fa549473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36DC50-D03D-414B-AC92-B5FF58166E25}"/>
</file>

<file path=customXml/itemProps2.xml><?xml version="1.0" encoding="utf-8"?>
<ds:datastoreItem xmlns:ds="http://schemas.openxmlformats.org/officeDocument/2006/customXml" ds:itemID="{6449C7C9-BCBD-4733-A531-75F1C6FE5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73554-E681-4AA4-8741-D16A5D0307E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b4bffa5-1cc6-4b2c-9709-d91083e796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Regnskap</dc:creator>
  <cp:lastModifiedBy>Regnskap</cp:lastModifiedBy>
  <cp:lastPrinted>2019-10-08T13:10:16Z</cp:lastPrinted>
  <dcterms:created xsi:type="dcterms:W3CDTF">2019-10-08T13:09:05Z</dcterms:created>
  <dcterms:modified xsi:type="dcterms:W3CDTF">2019-10-08T13:15:47Z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0x010100BAE7125A8748D040BB9D5FB0D4258D8A</vt:lpwstr>
  </property>
</Properties>
</file>